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УИРТ\Сайт\Сайт\Департамент экономического развития\2022\10\"/>
    </mc:Choice>
  </mc:AlternateContent>
  <bookViews>
    <workbookView xWindow="0" yWindow="0" windowWidth="13635" windowHeight="11250"/>
  </bookViews>
  <sheets>
    <sheet name="МП 2022" sheetId="1" r:id="rId1"/>
  </sheets>
  <definedNames>
    <definedName name="_xlnm.Print_Titles" localSheetId="0">'МП 2022'!$7:$9</definedName>
    <definedName name="_xlnm.Print_Area" localSheetId="0">'МП 2022'!$A$1:$J$47</definedName>
  </definedNames>
  <calcPr calcId="152511"/>
</workbook>
</file>

<file path=xl/calcChain.xml><?xml version="1.0" encoding="utf-8"?>
<calcChain xmlns="http://schemas.openxmlformats.org/spreadsheetml/2006/main">
  <c r="I29" i="1" l="1"/>
  <c r="G29" i="1"/>
  <c r="C29" i="1"/>
  <c r="D29" i="1" l="1"/>
  <c r="E29" i="1"/>
  <c r="F29" i="1"/>
  <c r="I25" i="1"/>
  <c r="D25" i="1"/>
  <c r="E25" i="1"/>
  <c r="F25" i="1"/>
  <c r="G25" i="1"/>
  <c r="C25" i="1"/>
  <c r="I22" i="1"/>
  <c r="D22" i="1"/>
  <c r="E22" i="1"/>
  <c r="F22" i="1"/>
  <c r="G22" i="1"/>
  <c r="C22" i="1"/>
  <c r="I19" i="1"/>
  <c r="D19" i="1"/>
  <c r="E19" i="1"/>
  <c r="F19" i="1"/>
  <c r="G19" i="1"/>
  <c r="C19" i="1"/>
  <c r="I16" i="1"/>
  <c r="D16" i="1"/>
  <c r="D47" i="1" s="1"/>
  <c r="E16" i="1"/>
  <c r="F16" i="1"/>
  <c r="G16" i="1"/>
  <c r="C16" i="1"/>
  <c r="I10" i="1"/>
  <c r="D10" i="1"/>
  <c r="E10" i="1"/>
  <c r="F10" i="1"/>
  <c r="G10" i="1"/>
  <c r="C10" i="1"/>
  <c r="F47" i="1" l="1"/>
  <c r="E47" i="1"/>
  <c r="I43" i="1"/>
  <c r="C32" i="1" l="1"/>
  <c r="C43" i="1" l="1"/>
  <c r="H33" i="1" l="1"/>
  <c r="J46" i="1" l="1"/>
  <c r="H46" i="1"/>
  <c r="G43" i="1" l="1"/>
  <c r="J45" i="1"/>
  <c r="H45" i="1"/>
  <c r="J44" i="1"/>
  <c r="H44" i="1"/>
  <c r="J43" i="1" l="1"/>
  <c r="H43" i="1"/>
  <c r="J36" i="1"/>
  <c r="H36" i="1"/>
  <c r="J42" i="1" l="1"/>
  <c r="H42" i="1"/>
  <c r="H18" i="1"/>
  <c r="H26" i="1" l="1"/>
  <c r="H27" i="1"/>
  <c r="H28" i="1"/>
  <c r="H39" i="1" l="1"/>
  <c r="H38" i="1"/>
  <c r="I32" i="1" l="1"/>
  <c r="G32" i="1"/>
  <c r="I37" i="1" l="1"/>
  <c r="G37" i="1"/>
  <c r="J39" i="1" l="1"/>
  <c r="J38" i="1"/>
  <c r="H24" i="1" l="1"/>
  <c r="H10" i="1" l="1"/>
  <c r="J40" i="1"/>
  <c r="H29" i="1" l="1"/>
  <c r="J29" i="1"/>
  <c r="H40" i="1"/>
  <c r="C37" i="1"/>
  <c r="J37" i="1" s="1"/>
  <c r="J35" i="1"/>
  <c r="H35" i="1"/>
  <c r="I34" i="1"/>
  <c r="G34" i="1"/>
  <c r="G47" i="1" s="1"/>
  <c r="C34" i="1"/>
  <c r="J33" i="1"/>
  <c r="J41" i="1"/>
  <c r="H41" i="1"/>
  <c r="J30" i="1"/>
  <c r="J31" i="1"/>
  <c r="H30" i="1"/>
  <c r="H31" i="1"/>
  <c r="J26" i="1"/>
  <c r="J27" i="1"/>
  <c r="J28" i="1"/>
  <c r="J23" i="1"/>
  <c r="J24" i="1"/>
  <c r="H23" i="1"/>
  <c r="J20" i="1"/>
  <c r="J21" i="1"/>
  <c r="H20" i="1"/>
  <c r="H21" i="1"/>
  <c r="J17" i="1"/>
  <c r="J18" i="1"/>
  <c r="H17" i="1"/>
  <c r="C47" i="1" l="1"/>
  <c r="I47" i="1"/>
  <c r="H34" i="1"/>
  <c r="J19" i="1"/>
  <c r="H19" i="1"/>
  <c r="H37" i="1"/>
  <c r="H32" i="1"/>
  <c r="J34" i="1"/>
  <c r="J32" i="1"/>
  <c r="H22" i="1"/>
  <c r="H16" i="1"/>
  <c r="J16" i="1"/>
  <c r="J22" i="1"/>
  <c r="H25" i="1"/>
  <c r="J25" i="1"/>
  <c r="H15" i="1"/>
  <c r="J15" i="1"/>
  <c r="J14" i="1"/>
  <c r="H14" i="1"/>
  <c r="J13" i="1"/>
  <c r="H13" i="1"/>
  <c r="J12" i="1"/>
  <c r="H12" i="1"/>
  <c r="J11" i="1"/>
  <c r="H11" i="1"/>
  <c r="H47" i="1" l="1"/>
  <c r="J47" i="1"/>
  <c r="J10" i="1"/>
</calcChain>
</file>

<file path=xl/sharedStrings.xml><?xml version="1.0" encoding="utf-8"?>
<sst xmlns="http://schemas.openxmlformats.org/spreadsheetml/2006/main" count="54" uniqueCount="52">
  <si>
    <t>№ п/п</t>
  </si>
  <si>
    <t>Наименование</t>
  </si>
  <si>
    <t xml:space="preserve"> в том числе </t>
  </si>
  <si>
    <t>%</t>
  </si>
  <si>
    <t>Поставлено                       на учет БО</t>
  </si>
  <si>
    <t>Исполнено</t>
  </si>
  <si>
    <t>(решение ТГД от 19.12.2012  №147 (368), в ред. от 29.03.2013  № 67)</t>
  </si>
  <si>
    <t>ВСЕГО по МП</t>
  </si>
  <si>
    <t xml:space="preserve">ИНФОРМАЦИЯ </t>
  </si>
  <si>
    <t xml:space="preserve">ОБ ОСВОЕНИИ СРЕДСТВ </t>
  </si>
  <si>
    <t>В РАМКАХ МУНИЦИПАЛЬНЫХ ПРОГРАММ ГОРОДА ТВЕРИ</t>
  </si>
  <si>
    <t>Обеспечение доступности дошкольных образовательных услуг детям в возрасте от 3 до 7 лет</t>
  </si>
  <si>
    <t>Развитие системы предоставления детям услуг дополнительного образования</t>
  </si>
  <si>
    <t>Сохранение и развитие культурного потенциала города Твери</t>
  </si>
  <si>
    <t>Развитие физической культуры и спорта города Твери</t>
  </si>
  <si>
    <t>Развитие молодежной политики на территории города Твери</t>
  </si>
  <si>
    <t>Формирование безбарьерной среды для лиц с ограниченными возможностями</t>
  </si>
  <si>
    <t>Повышение надежности функционирования коммунальной инфраструктуры МО ГО город Тверь</t>
  </si>
  <si>
    <t>Развитие коммунальной инфраструктуры МО ГО город Тверь</t>
  </si>
  <si>
    <t>Дорожное хозяйство</t>
  </si>
  <si>
    <t>Комплексная профилактика правонарушений</t>
  </si>
  <si>
    <t>Повышение безопасности населения города</t>
  </si>
  <si>
    <t>Управление имуществом города Твери</t>
  </si>
  <si>
    <t>Управление земельными ресурсами города Твери</t>
  </si>
  <si>
    <t>Обеспечение деятельности казенных учреждений, обслуживающих отрасль "Образование"</t>
  </si>
  <si>
    <t>Обеспечение населения доступным и комфортным жильем</t>
  </si>
  <si>
    <t>Обеспечение безопасных и комфортных условий проживания граждан в многоквартирных (жилых) домах города Твери</t>
  </si>
  <si>
    <t>Ликвидация аварийного жилья</t>
  </si>
  <si>
    <t>МП "Содействие развитию туризма в городе Твери" на 2018-2023 годы</t>
  </si>
  <si>
    <t>МП "Содействие экономическому развитию города Твери" на 2019-2024 годы</t>
  </si>
  <si>
    <t>Содействие развитию экономического потенциала</t>
  </si>
  <si>
    <t>Малое и среднее предпринимательство</t>
  </si>
  <si>
    <t>тыс. руб.</t>
  </si>
  <si>
    <t>МП "Развитие образования города Твери" на 2021-2026 годы</t>
  </si>
  <si>
    <t>Развитие общего образования</t>
  </si>
  <si>
    <t>Совершенствование механизма предоставления услуг по организации отдыха детей в каникулярное время</t>
  </si>
  <si>
    <t>МП "Развитие культуры города Твери" на 2021-2026 годы</t>
  </si>
  <si>
    <t>Реализация социально-значимых проектов в сфере культуры города Твери, сохранение культурного наследия города Твери</t>
  </si>
  <si>
    <t>МП "Развитие физической культуры, спорта и молодежной политики города Твери" на 2021-2026 годы</t>
  </si>
  <si>
    <t>МП "Социальная поддержка населения города Твери" на 2021-2026 годы</t>
  </si>
  <si>
    <t>Оказание дополнительных мер социальной поддержки и социальной помощи отдельным категориям населения города Твери</t>
  </si>
  <si>
    <t>МП "Обеспечение доступным жильем населения города Твери" на 2021-2026 годы</t>
  </si>
  <si>
    <t>МП "Коммунальное хозяйство города Твери" на 2021-2026 годы</t>
  </si>
  <si>
    <t>МП "Дорожное хозяйство и общественный транспорт города Твери" на 2021-2026 годы</t>
  </si>
  <si>
    <t>МП "Обеспечение правопорядка и безопасности населения города Твери " на 2021-2026 годы</t>
  </si>
  <si>
    <t>МП "Управление муниципальной собственностью" на 2021-2026 годы</t>
  </si>
  <si>
    <t>МП "Развитие информационных ресурсов города Твери" на 2021-2026 годы</t>
  </si>
  <si>
    <t>МП "Формирование современной городской среды" на 2018-2024 годы</t>
  </si>
  <si>
    <t>МП "Участие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города Твери" на 2020-2025 годы</t>
  </si>
  <si>
    <t>В 2022 ГОДУ</t>
  </si>
  <si>
    <t>Бюджет города Твери на 2022 год всего, 
тыс. руб.</t>
  </si>
  <si>
    <t>по состоянию на 01.10.2022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</si>
</sst>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7" applyNumberFormat="0" applyAlignment="0" applyProtection="0"/>
    <xf numFmtId="0" fontId="21" fillId="9" borderId="8" applyNumberFormat="0" applyAlignment="0" applyProtection="0"/>
    <xf numFmtId="0" fontId="22" fillId="9" borderId="7" applyNumberFormat="0" applyAlignment="0" applyProtection="0"/>
    <xf numFmtId="0" fontId="23" fillId="0" borderId="9" applyNumberFormat="0" applyFill="0" applyAlignment="0" applyProtection="0"/>
    <xf numFmtId="0" fontId="24" fillId="10" borderId="10" applyNumberFormat="0" applyAlignment="0" applyProtection="0"/>
    <xf numFmtId="0" fontId="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6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11" applyNumberFormat="0" applyFont="0" applyAlignment="0" applyProtection="0"/>
  </cellStyleXfs>
  <cellXfs count="61">
    <xf numFmtId="0" fontId="0" fillId="0" borderId="0" xfId="0"/>
    <xf numFmtId="0" fontId="0" fillId="0" borderId="0" xfId="0" applyFont="1"/>
    <xf numFmtId="0" fontId="0" fillId="0" borderId="0" xfId="0" applyFill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165" fontId="8" fillId="0" borderId="0" xfId="0" applyNumberFormat="1" applyFont="1"/>
    <xf numFmtId="0" fontId="12" fillId="0" borderId="0" xfId="0" applyFont="1"/>
    <xf numFmtId="0" fontId="2" fillId="4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 wrapText="1"/>
    </xf>
    <xf numFmtId="165" fontId="9" fillId="0" borderId="0" xfId="0" applyNumberFormat="1" applyFont="1" applyFill="1"/>
    <xf numFmtId="165" fontId="27" fillId="0" borderId="0" xfId="0" applyNumberFormat="1" applyFont="1" applyFill="1" applyAlignment="1">
      <alignment horizontal="center" vertical="center" wrapText="1"/>
    </xf>
    <xf numFmtId="165" fontId="27" fillId="0" borderId="0" xfId="0" applyNumberFormat="1" applyFont="1" applyFill="1"/>
    <xf numFmtId="165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2" borderId="0" xfId="0" applyFont="1" applyFill="1"/>
    <xf numFmtId="4" fontId="8" fillId="0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5" fontId="30" fillId="2" borderId="1" xfId="0" applyNumberFormat="1" applyFont="1" applyFill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center" vertical="center" wrapText="1"/>
    </xf>
    <xf numFmtId="165" fontId="30" fillId="0" borderId="1" xfId="0" applyNumberFormat="1" applyFont="1" applyBorder="1" applyAlignment="1">
      <alignment horizontal="center" vertical="center" wrapText="1"/>
    </xf>
    <xf numFmtId="166" fontId="30" fillId="2" borderId="1" xfId="1" applyNumberFormat="1" applyFont="1" applyFill="1" applyBorder="1" applyAlignment="1">
      <alignment horizontal="center" vertical="center" wrapText="1"/>
    </xf>
    <xf numFmtId="166" fontId="30" fillId="0" borderId="1" xfId="1" applyNumberFormat="1" applyFont="1" applyBorder="1" applyAlignment="1">
      <alignment horizontal="center" vertical="center" wrapText="1"/>
    </xf>
    <xf numFmtId="165" fontId="32" fillId="4" borderId="1" xfId="0" applyNumberFormat="1" applyFont="1" applyFill="1" applyBorder="1" applyAlignment="1">
      <alignment horizontal="center" vertical="center" wrapText="1"/>
    </xf>
    <xf numFmtId="166" fontId="32" fillId="4" borderId="1" xfId="1" applyNumberFormat="1" applyFont="1" applyFill="1" applyBorder="1" applyAlignment="1">
      <alignment horizontal="center" vertical="center" wrapText="1"/>
    </xf>
    <xf numFmtId="165" fontId="32" fillId="3" borderId="1" xfId="0" applyNumberFormat="1" applyFont="1" applyFill="1" applyBorder="1" applyAlignment="1">
      <alignment horizontal="center" vertical="center" wrapText="1"/>
    </xf>
    <xf numFmtId="166" fontId="32" fillId="3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65" fontId="32" fillId="4" borderId="1" xfId="0" applyNumberFormat="1" applyFont="1" applyFill="1" applyBorder="1" applyAlignment="1">
      <alignment horizontal="center" vertical="center" wrapText="1"/>
    </xf>
    <xf numFmtId="166" fontId="32" fillId="4" borderId="1" xfId="1" applyNumberFormat="1" applyFont="1" applyFill="1" applyBorder="1" applyAlignment="1">
      <alignment horizontal="center" vertical="center" wrapText="1"/>
    </xf>
    <xf numFmtId="165" fontId="7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8" fillId="0" borderId="3" xfId="0" applyFont="1" applyBorder="1" applyAlignment="1">
      <alignment horizontal="right" vertical="top"/>
    </xf>
  </cellXfs>
  <cellStyles count="47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2"/>
    <cellStyle name="Обычный 3" xfId="43"/>
    <cellStyle name="Обычный 4" xfId="44"/>
    <cellStyle name="Обычный 5" xfId="45"/>
    <cellStyle name="Плохой" xfId="9" builtinId="27" customBuiltin="1"/>
    <cellStyle name="Пояснение" xfId="17" builtinId="53" customBuiltin="1"/>
    <cellStyle name="Примечание 2" xfId="46"/>
    <cellStyle name="Связанная ячейка" xfId="14" builtinId="24" customBuiltin="1"/>
    <cellStyle name="Текст предупреждения" xfId="16" builtinId="11" customBuiltin="1"/>
    <cellStyle name="Финансовый" xfId="1" builtinId="3"/>
    <cellStyle name="Хороший" xfId="8" builtinId="26" customBuiltin="1"/>
  </cellStyles>
  <dxfs count="0"/>
  <tableStyles count="0" defaultTableStyle="TableStyleMedium9" defaultPivotStyle="PivotStyleLight16"/>
  <colors>
    <mruColors>
      <color rgb="FFE8BFBE"/>
      <color rgb="FFECCBCA"/>
      <color rgb="FFF4771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view="pageBreakPreview" topLeftCell="A37" zoomScale="110" zoomScaleNormal="110" zoomScaleSheetLayoutView="110" workbookViewId="0">
      <selection activeCell="L46" sqref="L46"/>
    </sheetView>
  </sheetViews>
  <sheetFormatPr defaultRowHeight="15" x14ac:dyDescent="0.25"/>
  <cols>
    <col min="1" max="1" width="4" style="4" customWidth="1"/>
    <col min="2" max="2" width="50.42578125" style="4" customWidth="1"/>
    <col min="3" max="3" width="16.5703125" style="4" customWidth="1"/>
    <col min="4" max="4" width="11.5703125" style="4" hidden="1" customWidth="1"/>
    <col min="5" max="5" width="10.85546875" style="4" hidden="1" customWidth="1"/>
    <col min="6" max="6" width="6" style="4" hidden="1" customWidth="1"/>
    <col min="7" max="7" width="11.7109375" style="4" customWidth="1"/>
    <col min="8" max="8" width="9.5703125" style="4" customWidth="1"/>
    <col min="9" max="9" width="11.85546875" style="23" customWidth="1"/>
    <col min="10" max="10" width="9.42578125" style="22" customWidth="1"/>
    <col min="11" max="11" width="11.5703125" bestFit="1" customWidth="1"/>
  </cols>
  <sheetData>
    <row r="1" spans="1:11" s="6" customFormat="1" x14ac:dyDescent="0.25">
      <c r="A1" s="58" t="s">
        <v>8</v>
      </c>
      <c r="B1" s="58"/>
      <c r="C1" s="58"/>
      <c r="D1" s="58"/>
      <c r="E1" s="58"/>
      <c r="F1" s="58"/>
      <c r="G1" s="58"/>
      <c r="H1" s="58"/>
      <c r="I1" s="58"/>
      <c r="J1" s="58"/>
    </row>
    <row r="2" spans="1:11" s="6" customFormat="1" x14ac:dyDescent="0.25">
      <c r="A2" s="58" t="s">
        <v>9</v>
      </c>
      <c r="B2" s="58"/>
      <c r="C2" s="58"/>
      <c r="D2" s="58"/>
      <c r="E2" s="58"/>
      <c r="F2" s="58"/>
      <c r="G2" s="58"/>
      <c r="H2" s="58"/>
      <c r="I2" s="58"/>
      <c r="J2" s="58"/>
    </row>
    <row r="3" spans="1:11" s="6" customFormat="1" x14ac:dyDescent="0.25">
      <c r="A3" s="58" t="s">
        <v>10</v>
      </c>
      <c r="B3" s="58"/>
      <c r="C3" s="58"/>
      <c r="D3" s="58"/>
      <c r="E3" s="58"/>
      <c r="F3" s="58"/>
      <c r="G3" s="58"/>
      <c r="H3" s="58"/>
      <c r="I3" s="58"/>
      <c r="J3" s="58"/>
    </row>
    <row r="4" spans="1:11" s="6" customFormat="1" x14ac:dyDescent="0.25">
      <c r="A4" s="58" t="s">
        <v>49</v>
      </c>
      <c r="B4" s="58"/>
      <c r="C4" s="58"/>
      <c r="D4" s="58"/>
      <c r="E4" s="58"/>
      <c r="F4" s="58"/>
      <c r="G4" s="58"/>
      <c r="H4" s="58"/>
      <c r="I4" s="58"/>
      <c r="J4" s="58"/>
    </row>
    <row r="5" spans="1:11" s="6" customFormat="1" hidden="1" x14ac:dyDescent="0.25">
      <c r="A5" s="59" t="s">
        <v>6</v>
      </c>
      <c r="B5" s="59"/>
      <c r="C5" s="59"/>
      <c r="D5" s="59"/>
      <c r="E5" s="59"/>
      <c r="F5" s="59"/>
      <c r="G5" s="59"/>
      <c r="H5" s="59"/>
      <c r="I5" s="59"/>
      <c r="J5" s="59"/>
    </row>
    <row r="6" spans="1:11" s="6" customFormat="1" x14ac:dyDescent="0.25">
      <c r="A6" s="1"/>
      <c r="B6" s="1"/>
      <c r="C6" s="60" t="s">
        <v>51</v>
      </c>
      <c r="D6" s="60"/>
      <c r="E6" s="60"/>
      <c r="F6" s="60"/>
      <c r="G6" s="60"/>
      <c r="H6" s="60"/>
      <c r="I6" s="60"/>
      <c r="J6" s="60"/>
    </row>
    <row r="7" spans="1:11" s="6" customFormat="1" ht="33" customHeight="1" x14ac:dyDescent="0.25">
      <c r="A7" s="57" t="s">
        <v>0</v>
      </c>
      <c r="B7" s="57" t="s">
        <v>1</v>
      </c>
      <c r="C7" s="57" t="s">
        <v>50</v>
      </c>
      <c r="D7" s="57" t="s">
        <v>2</v>
      </c>
      <c r="E7" s="57"/>
      <c r="F7" s="57"/>
      <c r="G7" s="57" t="s">
        <v>4</v>
      </c>
      <c r="H7" s="57"/>
      <c r="I7" s="57" t="s">
        <v>5</v>
      </c>
      <c r="J7" s="57"/>
    </row>
    <row r="8" spans="1:11" s="6" customFormat="1" ht="24.75" customHeight="1" x14ac:dyDescent="0.25">
      <c r="A8" s="57"/>
      <c r="B8" s="57"/>
      <c r="C8" s="57"/>
      <c r="D8" s="34"/>
      <c r="E8" s="34"/>
      <c r="F8" s="34"/>
      <c r="G8" s="25" t="s">
        <v>32</v>
      </c>
      <c r="H8" s="35" t="s">
        <v>3</v>
      </c>
      <c r="I8" s="25" t="s">
        <v>32</v>
      </c>
      <c r="J8" s="35" t="s">
        <v>3</v>
      </c>
    </row>
    <row r="9" spans="1:11" s="10" customFormat="1" ht="15" customHeight="1" x14ac:dyDescent="0.2">
      <c r="A9" s="24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36">
        <v>4</v>
      </c>
      <c r="H9" s="36">
        <v>5</v>
      </c>
      <c r="I9" s="37">
        <v>6</v>
      </c>
      <c r="J9" s="38">
        <v>7</v>
      </c>
    </row>
    <row r="10" spans="1:11" s="3" customFormat="1" ht="27.6" customHeight="1" x14ac:dyDescent="0.25">
      <c r="A10" s="26">
        <v>1</v>
      </c>
      <c r="B10" s="27" t="s">
        <v>33</v>
      </c>
      <c r="C10" s="47">
        <f>C11+C12+C13+C14+C15</f>
        <v>5302548.9000000004</v>
      </c>
      <c r="D10" s="54">
        <f t="shared" ref="D10:I10" si="0">D11+D12+D13+D14+D15</f>
        <v>0</v>
      </c>
      <c r="E10" s="54">
        <f t="shared" si="0"/>
        <v>0</v>
      </c>
      <c r="F10" s="54">
        <f t="shared" si="0"/>
        <v>0</v>
      </c>
      <c r="G10" s="54">
        <f t="shared" si="0"/>
        <v>5107590.2000000011</v>
      </c>
      <c r="H10" s="48">
        <f>G10*100/C10</f>
        <v>96.323302176430673</v>
      </c>
      <c r="I10" s="54">
        <f t="shared" si="0"/>
        <v>3791994.0999999996</v>
      </c>
      <c r="J10" s="47">
        <f t="shared" ref="J10:J37" si="1">I10*100/C10</f>
        <v>71.51266629526036</v>
      </c>
      <c r="K10" s="56"/>
    </row>
    <row r="11" spans="1:11" s="4" customFormat="1" ht="28.5" customHeight="1" x14ac:dyDescent="0.25">
      <c r="A11" s="28"/>
      <c r="B11" s="29" t="s">
        <v>11</v>
      </c>
      <c r="C11" s="42">
        <v>2379026.2999999998</v>
      </c>
      <c r="D11" s="43"/>
      <c r="E11" s="43"/>
      <c r="F11" s="43"/>
      <c r="G11" s="44">
        <v>2293717.5</v>
      </c>
      <c r="H11" s="45">
        <f t="shared" ref="H11:H40" si="2">G11*100/C11</f>
        <v>96.414129595793042</v>
      </c>
      <c r="I11" s="44">
        <v>1766747.4</v>
      </c>
      <c r="J11" s="42">
        <f t="shared" si="1"/>
        <v>74.263466528301947</v>
      </c>
    </row>
    <row r="12" spans="1:11" s="4" customFormat="1" ht="16.5" customHeight="1" x14ac:dyDescent="0.25">
      <c r="A12" s="28"/>
      <c r="B12" s="29" t="s">
        <v>34</v>
      </c>
      <c r="C12" s="44">
        <v>2722351.5</v>
      </c>
      <c r="D12" s="43"/>
      <c r="E12" s="43"/>
      <c r="F12" s="43"/>
      <c r="G12" s="44">
        <v>2630594.9</v>
      </c>
      <c r="H12" s="45">
        <f t="shared" si="2"/>
        <v>96.629509451663381</v>
      </c>
      <c r="I12" s="44">
        <v>1870561.7</v>
      </c>
      <c r="J12" s="42">
        <f t="shared" si="1"/>
        <v>68.711248345410212</v>
      </c>
    </row>
    <row r="13" spans="1:11" s="4" customFormat="1" ht="29.25" customHeight="1" x14ac:dyDescent="0.25">
      <c r="A13" s="28"/>
      <c r="B13" s="29" t="s">
        <v>12</v>
      </c>
      <c r="C13" s="44">
        <v>48319.9</v>
      </c>
      <c r="D13" s="43"/>
      <c r="E13" s="43"/>
      <c r="F13" s="43"/>
      <c r="G13" s="44">
        <v>48319.9</v>
      </c>
      <c r="H13" s="45">
        <f t="shared" si="2"/>
        <v>100</v>
      </c>
      <c r="I13" s="44">
        <v>37463.599999999999</v>
      </c>
      <c r="J13" s="42">
        <f t="shared" si="1"/>
        <v>77.532445224431342</v>
      </c>
    </row>
    <row r="14" spans="1:11" s="4" customFormat="1" ht="28.5" customHeight="1" x14ac:dyDescent="0.25">
      <c r="A14" s="28"/>
      <c r="B14" s="29" t="s">
        <v>35</v>
      </c>
      <c r="C14" s="44">
        <v>94705.2</v>
      </c>
      <c r="D14" s="43"/>
      <c r="E14" s="43"/>
      <c r="F14" s="43"/>
      <c r="G14" s="44">
        <v>94705.2</v>
      </c>
      <c r="H14" s="45">
        <f t="shared" si="2"/>
        <v>100</v>
      </c>
      <c r="I14" s="44">
        <v>78392.3</v>
      </c>
      <c r="J14" s="42">
        <f t="shared" si="1"/>
        <v>82.77507465271178</v>
      </c>
    </row>
    <row r="15" spans="1:11" s="4" customFormat="1" ht="30" customHeight="1" x14ac:dyDescent="0.25">
      <c r="A15" s="28"/>
      <c r="B15" s="29" t="s">
        <v>24</v>
      </c>
      <c r="C15" s="44">
        <v>58146</v>
      </c>
      <c r="D15" s="43"/>
      <c r="E15" s="43"/>
      <c r="F15" s="43"/>
      <c r="G15" s="44">
        <v>40252.699999999997</v>
      </c>
      <c r="H15" s="46">
        <f t="shared" si="2"/>
        <v>69.226945963608841</v>
      </c>
      <c r="I15" s="44">
        <v>38829.1</v>
      </c>
      <c r="J15" s="44">
        <f t="shared" si="1"/>
        <v>66.778626216764692</v>
      </c>
    </row>
    <row r="16" spans="1:11" s="7" customFormat="1" ht="26.25" customHeight="1" x14ac:dyDescent="0.25">
      <c r="A16" s="26">
        <v>2</v>
      </c>
      <c r="B16" s="11" t="s">
        <v>36</v>
      </c>
      <c r="C16" s="47">
        <f>C17+C18</f>
        <v>455424</v>
      </c>
      <c r="D16" s="54">
        <f t="shared" ref="D16:I16" si="3">D17+D18</f>
        <v>0</v>
      </c>
      <c r="E16" s="54">
        <f t="shared" si="3"/>
        <v>0</v>
      </c>
      <c r="F16" s="54">
        <f t="shared" si="3"/>
        <v>0</v>
      </c>
      <c r="G16" s="54">
        <f t="shared" si="3"/>
        <v>448349.2</v>
      </c>
      <c r="H16" s="48">
        <f t="shared" si="2"/>
        <v>98.446546514896013</v>
      </c>
      <c r="I16" s="54">
        <f t="shared" si="3"/>
        <v>308725.40000000002</v>
      </c>
      <c r="J16" s="47">
        <f t="shared" si="1"/>
        <v>67.788566259134356</v>
      </c>
    </row>
    <row r="17" spans="1:12" s="4" customFormat="1" ht="27" customHeight="1" x14ac:dyDescent="0.25">
      <c r="A17" s="28"/>
      <c r="B17" s="30" t="s">
        <v>13</v>
      </c>
      <c r="C17" s="44">
        <v>425177.8</v>
      </c>
      <c r="D17" s="43"/>
      <c r="E17" s="43"/>
      <c r="F17" s="43"/>
      <c r="G17" s="44">
        <v>421773.2</v>
      </c>
      <c r="H17" s="46">
        <f t="shared" si="2"/>
        <v>99.199252642071158</v>
      </c>
      <c r="I17" s="44">
        <v>293868</v>
      </c>
      <c r="J17" s="44">
        <f t="shared" si="1"/>
        <v>69.116496675038064</v>
      </c>
    </row>
    <row r="18" spans="1:12" s="6" customFormat="1" ht="45" x14ac:dyDescent="0.25">
      <c r="A18" s="28"/>
      <c r="B18" s="30" t="s">
        <v>37</v>
      </c>
      <c r="C18" s="44">
        <v>30246.2</v>
      </c>
      <c r="D18" s="43"/>
      <c r="E18" s="43"/>
      <c r="F18" s="43"/>
      <c r="G18" s="44">
        <v>26576</v>
      </c>
      <c r="H18" s="46">
        <f t="shared" si="2"/>
        <v>87.86558311457307</v>
      </c>
      <c r="I18" s="44">
        <v>14857.4</v>
      </c>
      <c r="J18" s="44">
        <f t="shared" si="1"/>
        <v>49.121542540881165</v>
      </c>
    </row>
    <row r="19" spans="1:12" s="3" customFormat="1" ht="41.25" customHeight="1" x14ac:dyDescent="0.25">
      <c r="A19" s="26">
        <v>3</v>
      </c>
      <c r="B19" s="27" t="s">
        <v>38</v>
      </c>
      <c r="C19" s="47">
        <f>C20+C21</f>
        <v>108789.6</v>
      </c>
      <c r="D19" s="54">
        <f t="shared" ref="D19:I19" si="4">D20+D21</f>
        <v>0</v>
      </c>
      <c r="E19" s="54">
        <f t="shared" si="4"/>
        <v>0</v>
      </c>
      <c r="F19" s="54">
        <f t="shared" si="4"/>
        <v>0</v>
      </c>
      <c r="G19" s="54">
        <f t="shared" si="4"/>
        <v>108541.2</v>
      </c>
      <c r="H19" s="48">
        <f t="shared" si="2"/>
        <v>99.771669350746762</v>
      </c>
      <c r="I19" s="54">
        <f t="shared" si="4"/>
        <v>79099.600000000006</v>
      </c>
      <c r="J19" s="48">
        <f>I19*100/C19</f>
        <v>72.708788340061929</v>
      </c>
    </row>
    <row r="20" spans="1:12" s="8" customFormat="1" ht="18" customHeight="1" x14ac:dyDescent="0.25">
      <c r="A20" s="31"/>
      <c r="B20" s="29" t="s">
        <v>14</v>
      </c>
      <c r="C20" s="44">
        <v>69326.5</v>
      </c>
      <c r="D20" s="44"/>
      <c r="E20" s="44"/>
      <c r="F20" s="44"/>
      <c r="G20" s="44">
        <v>69224.5</v>
      </c>
      <c r="H20" s="46">
        <f t="shared" si="2"/>
        <v>99.852870114602638</v>
      </c>
      <c r="I20" s="44">
        <v>45205.1</v>
      </c>
      <c r="J20" s="44">
        <f t="shared" si="1"/>
        <v>65.206090023295559</v>
      </c>
    </row>
    <row r="21" spans="1:12" s="5" customFormat="1" ht="30" x14ac:dyDescent="0.25">
      <c r="A21" s="31"/>
      <c r="B21" s="29" t="s">
        <v>15</v>
      </c>
      <c r="C21" s="44">
        <v>39463.1</v>
      </c>
      <c r="D21" s="44"/>
      <c r="E21" s="44"/>
      <c r="F21" s="44"/>
      <c r="G21" s="44">
        <v>39316.699999999997</v>
      </c>
      <c r="H21" s="46">
        <f t="shared" si="2"/>
        <v>99.629020528037572</v>
      </c>
      <c r="I21" s="44">
        <v>33894.5</v>
      </c>
      <c r="J21" s="44">
        <f t="shared" si="1"/>
        <v>85.889096396380424</v>
      </c>
    </row>
    <row r="22" spans="1:12" s="3" customFormat="1" ht="28.5" x14ac:dyDescent="0.25">
      <c r="A22" s="26">
        <v>4</v>
      </c>
      <c r="B22" s="27" t="s">
        <v>39</v>
      </c>
      <c r="C22" s="47">
        <f>C23+C24</f>
        <v>79846.400000000009</v>
      </c>
      <c r="D22" s="54">
        <f t="shared" ref="D22:I22" si="5">D23+D24</f>
        <v>0</v>
      </c>
      <c r="E22" s="54">
        <f t="shared" si="5"/>
        <v>0</v>
      </c>
      <c r="F22" s="54">
        <f t="shared" si="5"/>
        <v>0</v>
      </c>
      <c r="G22" s="54">
        <f t="shared" si="5"/>
        <v>65047.6</v>
      </c>
      <c r="H22" s="48">
        <f t="shared" si="2"/>
        <v>81.465914555947407</v>
      </c>
      <c r="I22" s="54">
        <f t="shared" si="5"/>
        <v>60859.3</v>
      </c>
      <c r="J22" s="47">
        <f t="shared" si="1"/>
        <v>76.220468299134325</v>
      </c>
      <c r="K22" s="4"/>
    </row>
    <row r="23" spans="1:12" s="5" customFormat="1" ht="45" x14ac:dyDescent="0.25">
      <c r="A23" s="31"/>
      <c r="B23" s="29" t="s">
        <v>40</v>
      </c>
      <c r="C23" s="44">
        <v>79327.3</v>
      </c>
      <c r="D23" s="44"/>
      <c r="E23" s="44"/>
      <c r="F23" s="44"/>
      <c r="G23" s="44">
        <v>64536</v>
      </c>
      <c r="H23" s="46">
        <f t="shared" si="2"/>
        <v>81.354086172099642</v>
      </c>
      <c r="I23" s="44">
        <v>60382.9</v>
      </c>
      <c r="J23" s="44">
        <f t="shared" si="1"/>
        <v>76.118688017870269</v>
      </c>
    </row>
    <row r="24" spans="1:12" s="5" customFormat="1" ht="30" x14ac:dyDescent="0.25">
      <c r="A24" s="31"/>
      <c r="B24" s="29" t="s">
        <v>16</v>
      </c>
      <c r="C24" s="44">
        <v>519.1</v>
      </c>
      <c r="D24" s="44"/>
      <c r="E24" s="44"/>
      <c r="F24" s="44"/>
      <c r="G24" s="44">
        <v>511.6</v>
      </c>
      <c r="H24" s="46">
        <f t="shared" si="2"/>
        <v>98.555191677904062</v>
      </c>
      <c r="I24" s="44">
        <v>476.4</v>
      </c>
      <c r="J24" s="44">
        <f t="shared" si="1"/>
        <v>91.774224619533811</v>
      </c>
    </row>
    <row r="25" spans="1:12" s="5" customFormat="1" ht="30" customHeight="1" x14ac:dyDescent="0.25">
      <c r="A25" s="26">
        <v>5</v>
      </c>
      <c r="B25" s="27" t="s">
        <v>41</v>
      </c>
      <c r="C25" s="47">
        <f>C26+C27+C28</f>
        <v>185093.1</v>
      </c>
      <c r="D25" s="54">
        <f t="shared" ref="D25:I25" si="6">D26+D27+D28</f>
        <v>0</v>
      </c>
      <c r="E25" s="54">
        <f t="shared" si="6"/>
        <v>0</v>
      </c>
      <c r="F25" s="54">
        <f t="shared" si="6"/>
        <v>0</v>
      </c>
      <c r="G25" s="54">
        <f t="shared" si="6"/>
        <v>31887.200000000001</v>
      </c>
      <c r="H25" s="48">
        <f t="shared" si="2"/>
        <v>17.227654623538101</v>
      </c>
      <c r="I25" s="54">
        <f t="shared" si="6"/>
        <v>24186.5</v>
      </c>
      <c r="J25" s="47">
        <f t="shared" si="1"/>
        <v>13.067207799750504</v>
      </c>
    </row>
    <row r="26" spans="1:12" s="5" customFormat="1" ht="30" x14ac:dyDescent="0.25">
      <c r="A26" s="31"/>
      <c r="B26" s="29" t="s">
        <v>25</v>
      </c>
      <c r="C26" s="44">
        <v>122791.2</v>
      </c>
      <c r="D26" s="44"/>
      <c r="E26" s="44"/>
      <c r="F26" s="44"/>
      <c r="G26" s="44">
        <v>6102.8</v>
      </c>
      <c r="H26" s="46">
        <f t="shared" si="2"/>
        <v>4.9700630012574196</v>
      </c>
      <c r="I26" s="44">
        <v>3745.2</v>
      </c>
      <c r="J26" s="44">
        <f t="shared" si="1"/>
        <v>3.0500557043175731</v>
      </c>
    </row>
    <row r="27" spans="1:12" s="5" customFormat="1" x14ac:dyDescent="0.25">
      <c r="A27" s="31"/>
      <c r="B27" s="29" t="s">
        <v>27</v>
      </c>
      <c r="C27" s="44">
        <v>16155.3</v>
      </c>
      <c r="D27" s="44"/>
      <c r="E27" s="44"/>
      <c r="F27" s="44"/>
      <c r="G27" s="44">
        <v>4150.6000000000004</v>
      </c>
      <c r="H27" s="46">
        <f t="shared" si="2"/>
        <v>25.691878207151838</v>
      </c>
      <c r="I27" s="44">
        <v>4150.6000000000004</v>
      </c>
      <c r="J27" s="44">
        <f t="shared" si="1"/>
        <v>25.691878207151838</v>
      </c>
    </row>
    <row r="28" spans="1:12" s="5" customFormat="1" ht="45" x14ac:dyDescent="0.25">
      <c r="A28" s="31"/>
      <c r="B28" s="29" t="s">
        <v>26</v>
      </c>
      <c r="C28" s="44">
        <v>46146.6</v>
      </c>
      <c r="D28" s="44"/>
      <c r="E28" s="44"/>
      <c r="F28" s="44"/>
      <c r="G28" s="44">
        <v>21633.8</v>
      </c>
      <c r="H28" s="46">
        <f t="shared" si="2"/>
        <v>46.880593586526416</v>
      </c>
      <c r="I28" s="44">
        <v>16290.7</v>
      </c>
      <c r="J28" s="44">
        <f t="shared" si="1"/>
        <v>35.302059089943789</v>
      </c>
    </row>
    <row r="29" spans="1:12" s="3" customFormat="1" ht="28.5" x14ac:dyDescent="0.25">
      <c r="A29" s="26">
        <v>6</v>
      </c>
      <c r="B29" s="11" t="s">
        <v>42</v>
      </c>
      <c r="C29" s="47">
        <f>C30+C31</f>
        <v>317938.90000000002</v>
      </c>
      <c r="D29" s="54" t="e">
        <f>D30+D31+#REF!</f>
        <v>#REF!</v>
      </c>
      <c r="E29" s="54" t="e">
        <f>E30+E31+#REF!</f>
        <v>#REF!</v>
      </c>
      <c r="F29" s="54" t="e">
        <f>F30+F31+#REF!</f>
        <v>#REF!</v>
      </c>
      <c r="G29" s="54">
        <f>G30+G31</f>
        <v>304270.39999999997</v>
      </c>
      <c r="H29" s="48">
        <f t="shared" si="2"/>
        <v>95.700903538384239</v>
      </c>
      <c r="I29" s="54">
        <f>I30+I31</f>
        <v>229249.9</v>
      </c>
      <c r="J29" s="47">
        <f t="shared" si="1"/>
        <v>72.105017662198605</v>
      </c>
    </row>
    <row r="30" spans="1:12" s="5" customFormat="1" ht="31.5" customHeight="1" x14ac:dyDescent="0.25">
      <c r="A30" s="31"/>
      <c r="B30" s="29" t="s">
        <v>17</v>
      </c>
      <c r="C30" s="44">
        <v>4032</v>
      </c>
      <c r="D30" s="44"/>
      <c r="E30" s="44"/>
      <c r="F30" s="44"/>
      <c r="G30" s="44">
        <v>3559.3</v>
      </c>
      <c r="H30" s="46">
        <f t="shared" si="2"/>
        <v>88.276289682539684</v>
      </c>
      <c r="I30" s="44">
        <v>1821.6</v>
      </c>
      <c r="J30" s="44">
        <f t="shared" si="1"/>
        <v>45.178571428571431</v>
      </c>
    </row>
    <row r="31" spans="1:12" s="5" customFormat="1" ht="29.25" customHeight="1" x14ac:dyDescent="0.25">
      <c r="A31" s="31"/>
      <c r="B31" s="29" t="s">
        <v>18</v>
      </c>
      <c r="C31" s="44">
        <v>313906.90000000002</v>
      </c>
      <c r="D31" s="44"/>
      <c r="E31" s="44"/>
      <c r="F31" s="44"/>
      <c r="G31" s="44">
        <v>300711.09999999998</v>
      </c>
      <c r="H31" s="46">
        <f t="shared" si="2"/>
        <v>95.796269530870447</v>
      </c>
      <c r="I31" s="44">
        <v>227428.3</v>
      </c>
      <c r="J31" s="44">
        <f t="shared" si="1"/>
        <v>72.450876358563633</v>
      </c>
    </row>
    <row r="32" spans="1:12" s="3" customFormat="1" ht="33" customHeight="1" x14ac:dyDescent="0.25">
      <c r="A32" s="26">
        <v>7</v>
      </c>
      <c r="B32" s="11" t="s">
        <v>43</v>
      </c>
      <c r="C32" s="47">
        <f>SUM(C33:C33)</f>
        <v>1923183.6</v>
      </c>
      <c r="D32" s="47"/>
      <c r="E32" s="47"/>
      <c r="F32" s="47"/>
      <c r="G32" s="47">
        <f>SUM(G33:G33)</f>
        <v>1882741.9</v>
      </c>
      <c r="H32" s="48">
        <f t="shared" si="2"/>
        <v>97.897148249392302</v>
      </c>
      <c r="I32" s="47">
        <f>SUM(I33:I33)</f>
        <v>1302322.1000000001</v>
      </c>
      <c r="J32" s="47">
        <f t="shared" si="1"/>
        <v>67.716992802975241</v>
      </c>
      <c r="L32" s="39"/>
    </row>
    <row r="33" spans="1:11" s="5" customFormat="1" x14ac:dyDescent="0.25">
      <c r="A33" s="31"/>
      <c r="B33" s="29" t="s">
        <v>19</v>
      </c>
      <c r="C33" s="44">
        <v>1923183.6</v>
      </c>
      <c r="D33" s="44"/>
      <c r="E33" s="44"/>
      <c r="F33" s="44"/>
      <c r="G33" s="44">
        <v>1882741.9</v>
      </c>
      <c r="H33" s="45">
        <f t="shared" si="2"/>
        <v>97.897148249392302</v>
      </c>
      <c r="I33" s="44">
        <v>1302322.1000000001</v>
      </c>
      <c r="J33" s="42">
        <f t="shared" si="1"/>
        <v>67.716992802975241</v>
      </c>
    </row>
    <row r="34" spans="1:11" s="7" customFormat="1" ht="33" customHeight="1" x14ac:dyDescent="0.25">
      <c r="A34" s="26">
        <v>8</v>
      </c>
      <c r="B34" s="11" t="s">
        <v>44</v>
      </c>
      <c r="C34" s="47">
        <f>SUM(C35:C36)</f>
        <v>1561.5</v>
      </c>
      <c r="D34" s="47"/>
      <c r="E34" s="47"/>
      <c r="F34" s="47"/>
      <c r="G34" s="47">
        <f>SUM(G35:G36)</f>
        <v>809.9</v>
      </c>
      <c r="H34" s="48">
        <f t="shared" si="2"/>
        <v>51.86679474863913</v>
      </c>
      <c r="I34" s="47">
        <f>SUM(I35:I36)</f>
        <v>809.9</v>
      </c>
      <c r="J34" s="47">
        <f t="shared" si="1"/>
        <v>51.86679474863913</v>
      </c>
      <c r="K34" s="6"/>
    </row>
    <row r="35" spans="1:11" s="8" customFormat="1" x14ac:dyDescent="0.25">
      <c r="A35" s="31"/>
      <c r="B35" s="29" t="s">
        <v>20</v>
      </c>
      <c r="C35" s="44">
        <v>800</v>
      </c>
      <c r="D35" s="44"/>
      <c r="E35" s="44"/>
      <c r="F35" s="44"/>
      <c r="G35" s="44">
        <v>149.4</v>
      </c>
      <c r="H35" s="45">
        <f t="shared" si="2"/>
        <v>18.675000000000001</v>
      </c>
      <c r="I35" s="44">
        <v>149.4</v>
      </c>
      <c r="J35" s="42">
        <f t="shared" si="1"/>
        <v>18.675000000000001</v>
      </c>
    </row>
    <row r="36" spans="1:11" s="8" customFormat="1" x14ac:dyDescent="0.25">
      <c r="A36" s="31"/>
      <c r="B36" s="29" t="s">
        <v>21</v>
      </c>
      <c r="C36" s="44">
        <v>761.5</v>
      </c>
      <c r="D36" s="44"/>
      <c r="E36" s="44"/>
      <c r="F36" s="44"/>
      <c r="G36" s="44">
        <v>660.5</v>
      </c>
      <c r="H36" s="45">
        <f t="shared" si="2"/>
        <v>86.736703873933024</v>
      </c>
      <c r="I36" s="44">
        <v>660.5</v>
      </c>
      <c r="J36" s="42">
        <f t="shared" si="1"/>
        <v>86.736703873933024</v>
      </c>
    </row>
    <row r="37" spans="1:11" s="3" customFormat="1" ht="30.75" customHeight="1" x14ac:dyDescent="0.25">
      <c r="A37" s="26">
        <v>9</v>
      </c>
      <c r="B37" s="11" t="s">
        <v>45</v>
      </c>
      <c r="C37" s="47">
        <f>SUM(C38:C39)</f>
        <v>11328</v>
      </c>
      <c r="D37" s="47"/>
      <c r="E37" s="47"/>
      <c r="F37" s="47"/>
      <c r="G37" s="47">
        <f>SUM(G38:G39)</f>
        <v>8517.1</v>
      </c>
      <c r="H37" s="48">
        <f t="shared" si="2"/>
        <v>75.186264124293785</v>
      </c>
      <c r="I37" s="47">
        <f>SUM(I38:I39)</f>
        <v>3271</v>
      </c>
      <c r="J37" s="47">
        <f t="shared" si="1"/>
        <v>28.875353107344633</v>
      </c>
    </row>
    <row r="38" spans="1:11" s="5" customFormat="1" x14ac:dyDescent="0.25">
      <c r="A38" s="31"/>
      <c r="B38" s="29" t="s">
        <v>22</v>
      </c>
      <c r="C38" s="44">
        <v>8150.2</v>
      </c>
      <c r="D38" s="44"/>
      <c r="E38" s="44"/>
      <c r="F38" s="44"/>
      <c r="G38" s="44">
        <v>6560.3</v>
      </c>
      <c r="H38" s="45">
        <f>G38*100/C38</f>
        <v>80.492503251453954</v>
      </c>
      <c r="I38" s="44">
        <v>3271</v>
      </c>
      <c r="J38" s="44">
        <f>I38*100/C38</f>
        <v>40.133984442099582</v>
      </c>
    </row>
    <row r="39" spans="1:11" s="5" customFormat="1" x14ac:dyDescent="0.25">
      <c r="A39" s="31"/>
      <c r="B39" s="29" t="s">
        <v>23</v>
      </c>
      <c r="C39" s="44">
        <v>3177.8</v>
      </c>
      <c r="D39" s="44"/>
      <c r="E39" s="44"/>
      <c r="F39" s="44"/>
      <c r="G39" s="44">
        <v>1956.8</v>
      </c>
      <c r="H39" s="45">
        <f>G39*100/C39</f>
        <v>61.57719176788973</v>
      </c>
      <c r="I39" s="44">
        <v>0</v>
      </c>
      <c r="J39" s="44">
        <f>I39*100/C39</f>
        <v>0</v>
      </c>
    </row>
    <row r="40" spans="1:11" s="3" customFormat="1" ht="33" customHeight="1" x14ac:dyDescent="0.25">
      <c r="A40" s="26">
        <v>10</v>
      </c>
      <c r="B40" s="11" t="s">
        <v>46</v>
      </c>
      <c r="C40" s="47">
        <v>31990.1</v>
      </c>
      <c r="D40" s="47"/>
      <c r="E40" s="47"/>
      <c r="F40" s="47"/>
      <c r="G40" s="47">
        <v>22962.3</v>
      </c>
      <c r="H40" s="48">
        <f t="shared" si="2"/>
        <v>71.779394250096132</v>
      </c>
      <c r="I40" s="47">
        <v>17585.8</v>
      </c>
      <c r="J40" s="47">
        <f t="shared" ref="J40" si="7">I40*100/C40</f>
        <v>54.972632158073907</v>
      </c>
      <c r="K40" s="7"/>
    </row>
    <row r="41" spans="1:11" s="3" customFormat="1" ht="28.5" x14ac:dyDescent="0.25">
      <c r="A41" s="26">
        <v>11</v>
      </c>
      <c r="B41" s="11" t="s">
        <v>47</v>
      </c>
      <c r="C41" s="47">
        <v>551382.1</v>
      </c>
      <c r="D41" s="47"/>
      <c r="E41" s="47"/>
      <c r="F41" s="47"/>
      <c r="G41" s="47">
        <v>511527.3</v>
      </c>
      <c r="H41" s="48">
        <f t="shared" ref="H41:H46" si="8">G41*100/C41</f>
        <v>92.771836445180213</v>
      </c>
      <c r="I41" s="47">
        <v>355800.3</v>
      </c>
      <c r="J41" s="47">
        <f t="shared" ref="J41:J47" si="9">I41*100/C41</f>
        <v>64.528808606590601</v>
      </c>
    </row>
    <row r="42" spans="1:11" s="3" customFormat="1" ht="28.5" x14ac:dyDescent="0.25">
      <c r="A42" s="26">
        <v>12</v>
      </c>
      <c r="B42" s="11" t="s">
        <v>28</v>
      </c>
      <c r="C42" s="47">
        <v>3100.6</v>
      </c>
      <c r="D42" s="47"/>
      <c r="E42" s="47"/>
      <c r="F42" s="47"/>
      <c r="G42" s="47">
        <v>2950.6</v>
      </c>
      <c r="H42" s="48">
        <f t="shared" si="8"/>
        <v>95.162226665806614</v>
      </c>
      <c r="I42" s="47">
        <v>2400.4</v>
      </c>
      <c r="J42" s="47">
        <f t="shared" si="9"/>
        <v>77.41727407598529</v>
      </c>
    </row>
    <row r="43" spans="1:11" s="3" customFormat="1" ht="28.5" x14ac:dyDescent="0.25">
      <c r="A43" s="26">
        <v>13</v>
      </c>
      <c r="B43" s="11" t="s">
        <v>29</v>
      </c>
      <c r="C43" s="47">
        <f>SUM(C44:C45)</f>
        <v>3191.6</v>
      </c>
      <c r="D43" s="47"/>
      <c r="E43" s="47"/>
      <c r="F43" s="47"/>
      <c r="G43" s="47">
        <f>SUM(G44:G45)</f>
        <v>2791.6</v>
      </c>
      <c r="H43" s="48">
        <f t="shared" si="8"/>
        <v>87.467101140493796</v>
      </c>
      <c r="I43" s="54">
        <f>SUM(I44:I45)</f>
        <v>2244</v>
      </c>
      <c r="J43" s="47">
        <f t="shared" si="9"/>
        <v>70.309562601829811</v>
      </c>
    </row>
    <row r="44" spans="1:11" s="3" customFormat="1" ht="21" customHeight="1" x14ac:dyDescent="0.25">
      <c r="A44" s="51"/>
      <c r="B44" s="32" t="s">
        <v>30</v>
      </c>
      <c r="C44" s="42">
        <v>188</v>
      </c>
      <c r="D44" s="42"/>
      <c r="E44" s="42"/>
      <c r="F44" s="42"/>
      <c r="G44" s="42">
        <v>188</v>
      </c>
      <c r="H44" s="45">
        <f t="shared" si="8"/>
        <v>100</v>
      </c>
      <c r="I44" s="42">
        <v>126.3</v>
      </c>
      <c r="J44" s="42">
        <f t="shared" si="9"/>
        <v>67.180851063829792</v>
      </c>
    </row>
    <row r="45" spans="1:11" s="3" customFormat="1" x14ac:dyDescent="0.25">
      <c r="A45" s="51"/>
      <c r="B45" s="32" t="s">
        <v>31</v>
      </c>
      <c r="C45" s="42">
        <v>3003.6</v>
      </c>
      <c r="D45" s="42"/>
      <c r="E45" s="42"/>
      <c r="F45" s="42"/>
      <c r="G45" s="42">
        <v>2603.6</v>
      </c>
      <c r="H45" s="45">
        <f t="shared" si="8"/>
        <v>86.682647489679056</v>
      </c>
      <c r="I45" s="42">
        <v>2117.6999999999998</v>
      </c>
      <c r="J45" s="42">
        <f t="shared" si="9"/>
        <v>70.505393527766671</v>
      </c>
    </row>
    <row r="46" spans="1:11" s="3" customFormat="1" ht="71.25" x14ac:dyDescent="0.25">
      <c r="A46" s="53">
        <v>14</v>
      </c>
      <c r="B46" s="52" t="s">
        <v>48</v>
      </c>
      <c r="C46" s="54">
        <v>3941.3</v>
      </c>
      <c r="D46" s="54"/>
      <c r="E46" s="54"/>
      <c r="F46" s="54"/>
      <c r="G46" s="54">
        <v>1664</v>
      </c>
      <c r="H46" s="55">
        <f t="shared" si="8"/>
        <v>42.219572222363176</v>
      </c>
      <c r="I46" s="54">
        <v>966.4</v>
      </c>
      <c r="J46" s="54">
        <f t="shared" si="9"/>
        <v>24.519828482987844</v>
      </c>
    </row>
    <row r="47" spans="1:11" s="4" customFormat="1" ht="18.75" customHeight="1" x14ac:dyDescent="0.25">
      <c r="A47" s="41"/>
      <c r="B47" s="33" t="s">
        <v>7</v>
      </c>
      <c r="C47" s="49">
        <f>C10+C16+C19+C22+C25+C29+C32+C34+C37+C40+C41+C42+C43+C46</f>
        <v>8979319.6999999993</v>
      </c>
      <c r="D47" s="49" t="e">
        <f>D10+D16+D19+D22+D25+D29+D32+D34+D37+D40+D41+D42+D43+D46</f>
        <v>#REF!</v>
      </c>
      <c r="E47" s="49" t="e">
        <f>E10+E16+E19+E22+E25+E29+E32+E34+E37+E40+E41+E42+E43+E46</f>
        <v>#REF!</v>
      </c>
      <c r="F47" s="49" t="e">
        <f>F10+F16+F19+F22+F25+F29+F32+F34+F37+F40+F41+F42+F43+F46</f>
        <v>#REF!</v>
      </c>
      <c r="G47" s="49">
        <f>G10+G16+G19+G22+G25+G29+G32+G34+G37+G40+G41+G42+G43+G46</f>
        <v>8499650.5</v>
      </c>
      <c r="H47" s="50">
        <f t="shared" ref="H47" si="10">G47*100/C47</f>
        <v>94.658067470300679</v>
      </c>
      <c r="I47" s="49">
        <f>I10+I16+I19+I22+I25+I29+I32+I34+I37+I40+I41+I42+I43+I46</f>
        <v>6179514.7000000011</v>
      </c>
      <c r="J47" s="49">
        <f t="shared" si="9"/>
        <v>68.819408445831385</v>
      </c>
    </row>
    <row r="48" spans="1:11" s="2" customFormat="1" x14ac:dyDescent="0.25">
      <c r="A48" s="12"/>
      <c r="B48" s="12"/>
      <c r="C48" s="40"/>
      <c r="D48" s="12"/>
      <c r="E48" s="12"/>
      <c r="F48" s="12"/>
      <c r="G48" s="12"/>
      <c r="H48" s="12"/>
      <c r="I48" s="14"/>
      <c r="J48" s="13"/>
    </row>
    <row r="49" spans="1:10" s="2" customFormat="1" x14ac:dyDescent="0.25">
      <c r="A49" s="12"/>
      <c r="B49" s="12"/>
      <c r="C49" s="15"/>
      <c r="D49" s="12"/>
      <c r="E49" s="15"/>
      <c r="F49" s="15"/>
      <c r="G49" s="15"/>
      <c r="H49" s="15"/>
      <c r="I49" s="15"/>
      <c r="J49" s="13"/>
    </row>
    <row r="50" spans="1:10" s="2" customFormat="1" x14ac:dyDescent="0.25">
      <c r="A50" s="12"/>
      <c r="B50" s="15"/>
      <c r="C50" s="16"/>
      <c r="D50" s="15"/>
      <c r="E50" s="15"/>
      <c r="F50" s="15"/>
      <c r="G50" s="16"/>
      <c r="H50" s="15"/>
      <c r="I50" s="17"/>
      <c r="J50" s="16"/>
    </row>
    <row r="51" spans="1:10" s="2" customFormat="1" x14ac:dyDescent="0.25">
      <c r="A51" s="12"/>
      <c r="B51" s="15"/>
      <c r="C51" s="16"/>
      <c r="D51" s="15"/>
      <c r="E51" s="15"/>
      <c r="F51" s="15"/>
      <c r="G51" s="15"/>
      <c r="H51" s="15"/>
      <c r="I51" s="17"/>
      <c r="J51" s="13"/>
    </row>
    <row r="52" spans="1:10" s="2" customFormat="1" x14ac:dyDescent="0.25">
      <c r="A52" s="12"/>
      <c r="B52" s="15"/>
      <c r="C52" s="16"/>
      <c r="D52" s="15"/>
      <c r="E52" s="15"/>
      <c r="F52" s="15"/>
      <c r="G52" s="15"/>
      <c r="H52" s="15"/>
      <c r="I52" s="17"/>
      <c r="J52" s="13"/>
    </row>
    <row r="53" spans="1:10" s="2" customFormat="1" x14ac:dyDescent="0.25">
      <c r="A53" s="12"/>
      <c r="B53" s="15"/>
      <c r="C53" s="15"/>
      <c r="D53" s="15"/>
      <c r="E53" s="15"/>
      <c r="F53" s="15"/>
      <c r="G53" s="15"/>
      <c r="H53" s="15"/>
      <c r="I53" s="17"/>
      <c r="J53" s="13"/>
    </row>
    <row r="54" spans="1:10" s="2" customFormat="1" x14ac:dyDescent="0.25">
      <c r="A54" s="12"/>
      <c r="B54" s="15"/>
      <c r="C54" s="18"/>
      <c r="D54" s="15"/>
      <c r="E54" s="15"/>
      <c r="F54" s="15"/>
      <c r="G54" s="15"/>
      <c r="H54" s="15"/>
      <c r="I54" s="17"/>
      <c r="J54" s="13"/>
    </row>
    <row r="55" spans="1:10" s="2" customFormat="1" x14ac:dyDescent="0.25">
      <c r="A55" s="12"/>
      <c r="B55" s="15"/>
      <c r="C55" s="15"/>
      <c r="D55" s="15"/>
      <c r="E55" s="15"/>
      <c r="F55" s="15"/>
      <c r="G55" s="15"/>
      <c r="H55" s="15"/>
      <c r="I55" s="17"/>
      <c r="J55" s="13"/>
    </row>
    <row r="56" spans="1:10" s="2" customFormat="1" x14ac:dyDescent="0.25">
      <c r="A56" s="12"/>
      <c r="B56" s="15"/>
      <c r="C56" s="15"/>
      <c r="D56" s="15"/>
      <c r="E56" s="15"/>
      <c r="F56" s="15"/>
      <c r="G56" s="15"/>
      <c r="H56" s="15"/>
      <c r="I56" s="19"/>
      <c r="J56" s="13"/>
    </row>
    <row r="57" spans="1:10" s="2" customFormat="1" x14ac:dyDescent="0.25">
      <c r="A57" s="12"/>
      <c r="B57" s="15"/>
      <c r="C57" s="15"/>
      <c r="D57" s="15"/>
      <c r="E57" s="15"/>
      <c r="F57" s="15"/>
      <c r="G57" s="20"/>
      <c r="H57" s="15"/>
      <c r="I57" s="17"/>
      <c r="J57" s="13"/>
    </row>
    <row r="58" spans="1:10" s="2" customFormat="1" x14ac:dyDescent="0.25">
      <c r="A58" s="12"/>
      <c r="B58" s="15"/>
      <c r="C58" s="15"/>
      <c r="D58" s="15"/>
      <c r="E58" s="15"/>
      <c r="F58" s="15"/>
      <c r="G58" s="15"/>
      <c r="H58" s="15"/>
      <c r="I58" s="17"/>
      <c r="J58" s="13"/>
    </row>
    <row r="59" spans="1:10" s="2" customFormat="1" x14ac:dyDescent="0.25">
      <c r="A59" s="12"/>
      <c r="B59" s="18"/>
      <c r="C59" s="15"/>
      <c r="D59" s="15"/>
      <c r="E59" s="15"/>
      <c r="F59" s="15"/>
      <c r="G59" s="15"/>
      <c r="H59" s="15"/>
      <c r="I59" s="17"/>
      <c r="J59" s="13"/>
    </row>
    <row r="60" spans="1:10" s="2" customFormat="1" x14ac:dyDescent="0.25">
      <c r="A60" s="12"/>
      <c r="B60" s="15"/>
      <c r="C60" s="15"/>
      <c r="D60" s="15"/>
      <c r="E60" s="15"/>
      <c r="F60" s="15"/>
      <c r="G60" s="15"/>
      <c r="H60" s="15"/>
      <c r="I60" s="17"/>
      <c r="J60" s="13"/>
    </row>
    <row r="61" spans="1:10" x14ac:dyDescent="0.25">
      <c r="A61" s="12"/>
      <c r="B61" s="12"/>
      <c r="C61" s="15"/>
      <c r="D61" s="9"/>
      <c r="E61" s="9"/>
      <c r="F61" s="9"/>
      <c r="G61" s="9"/>
      <c r="H61" s="9"/>
      <c r="I61" s="21"/>
    </row>
    <row r="62" spans="1:10" x14ac:dyDescent="0.25">
      <c r="A62" s="12"/>
      <c r="B62" s="15"/>
      <c r="C62" s="15"/>
      <c r="D62" s="9"/>
      <c r="E62" s="9"/>
      <c r="F62" s="9"/>
      <c r="G62" s="9"/>
      <c r="H62" s="9"/>
      <c r="I62" s="21"/>
    </row>
    <row r="63" spans="1:10" x14ac:dyDescent="0.25">
      <c r="A63" s="12"/>
      <c r="B63" s="15"/>
      <c r="C63" s="15"/>
      <c r="D63" s="9"/>
      <c r="E63" s="9"/>
      <c r="F63" s="9"/>
      <c r="G63" s="9"/>
      <c r="H63" s="9"/>
      <c r="I63" s="21"/>
    </row>
    <row r="64" spans="1:10" x14ac:dyDescent="0.25">
      <c r="A64" s="12"/>
      <c r="B64" s="15"/>
      <c r="C64" s="15"/>
      <c r="D64" s="9"/>
      <c r="E64" s="9"/>
      <c r="F64" s="9"/>
      <c r="G64" s="9"/>
      <c r="H64" s="9"/>
      <c r="I64" s="21"/>
    </row>
  </sheetData>
  <mergeCells count="12">
    <mergeCell ref="C7:C8"/>
    <mergeCell ref="B7:B8"/>
    <mergeCell ref="A7:A8"/>
    <mergeCell ref="A1:J1"/>
    <mergeCell ref="A4:J4"/>
    <mergeCell ref="A5:J5"/>
    <mergeCell ref="D7:F7"/>
    <mergeCell ref="G7:H7"/>
    <mergeCell ref="I7:J7"/>
    <mergeCell ref="A2:J2"/>
    <mergeCell ref="A3:J3"/>
    <mergeCell ref="C6:J6"/>
  </mergeCells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 2022</vt:lpstr>
      <vt:lpstr>'МП 2022'!Заголовки_для_печати</vt:lpstr>
      <vt:lpstr>'МП 2022'!Область_печати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Ким Екатерина Игоревна</cp:lastModifiedBy>
  <cp:lastPrinted>2022-07-15T06:17:04Z</cp:lastPrinted>
  <dcterms:created xsi:type="dcterms:W3CDTF">2012-07-10T18:14:32Z</dcterms:created>
  <dcterms:modified xsi:type="dcterms:W3CDTF">2022-10-20T13:28:06Z</dcterms:modified>
</cp:coreProperties>
</file>